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O:\Департамент строительства Термы\СТО\Термы_Смоленск\сметы тендер\885_котлован и свайное поле\"/>
    </mc:Choice>
  </mc:AlternateContent>
  <xr:revisionPtr revIDLastSave="0" documentId="13_ncr:1_{EC8D89EC-7784-42AE-8AAF-B976FDE18974}" xr6:coauthVersionLast="47" xr6:coauthVersionMax="47" xr10:uidLastSave="{00000000-0000-0000-0000-000000000000}"/>
  <bookViews>
    <workbookView xWindow="28680" yWindow="-120" windowWidth="29040" windowHeight="15990" xr2:uid="{00000000-000D-0000-FFFF-FFFF00000000}"/>
  </bookViews>
  <sheets>
    <sheet name="ВОР 07.07.25" sheetId="1" r:id="rId1"/>
  </sheets>
  <definedNames>
    <definedName name="_xlnm._FilterDatabase" localSheetId="0" hidden="1">'ВОР 07.07.25'!$A$8:$F$57</definedName>
    <definedName name="_xlnm.Print_Area" localSheetId="0">'ВОР 07.07.25'!$A$1:$E$58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5" i="1" l="1"/>
  <c r="D18" i="1"/>
  <c r="D11" i="1"/>
  <c r="D17" i="1" s="1"/>
  <c r="D20" i="1" l="1"/>
  <c r="D19" i="1"/>
  <c r="D36" i="1" l="1"/>
  <c r="D21" i="1"/>
  <c r="D31" i="1"/>
  <c r="D30" i="1"/>
</calcChain>
</file>

<file path=xl/sharedStrings.xml><?xml version="1.0" encoding="utf-8"?>
<sst xmlns="http://schemas.openxmlformats.org/spreadsheetml/2006/main" count="114" uniqueCount="71">
  <si>
    <t>м3</t>
  </si>
  <si>
    <t>№ п/п</t>
  </si>
  <si>
    <t>Наименование</t>
  </si>
  <si>
    <t>Ед. изм.</t>
  </si>
  <si>
    <t>Кол-во</t>
  </si>
  <si>
    <t>Примечание</t>
  </si>
  <si>
    <t>Основание:</t>
  </si>
  <si>
    <t>м2</t>
  </si>
  <si>
    <t>1.</t>
  </si>
  <si>
    <t>2.</t>
  </si>
  <si>
    <t>3.</t>
  </si>
  <si>
    <t>тн</t>
  </si>
  <si>
    <t>I.</t>
  </si>
  <si>
    <t>кг</t>
  </si>
  <si>
    <t>III.</t>
  </si>
  <si>
    <t>II.</t>
  </si>
  <si>
    <t>шт.</t>
  </si>
  <si>
    <t>Объект: «Семейный физкультурно-оздоровительный комплекс «Термолэнд-Дельфин»
по адресу: г. Смоленск, ул. Кутузова, д. 2Г</t>
  </si>
  <si>
    <t>Конструктивные решения</t>
  </si>
  <si>
    <t>Устройство вдавливаемых и забивных свай</t>
  </si>
  <si>
    <t>Разработка грунта котлована экскаваторами с погрузкой на автосамосвалы, вместимость ковша 1,25-1,6 м3, группа грунтов 2</t>
  </si>
  <si>
    <t>Разработка грунта вручную для доработки дна котлована с выкидкой грунта, группа грунтов 2</t>
  </si>
  <si>
    <t>Разработка грунта в отвал для дальнейшего использования для вертикальной планировки экскаваторами с ковшом вместимостью 0,65 м3, группа грунтов 2</t>
  </si>
  <si>
    <t xml:space="preserve">Работа на отвале на площадке строительства </t>
  </si>
  <si>
    <t>Погрузка в автосамосвал грунта от разработки, экскаваторами с емкостью ковша до 0,5 м3, группа грунтов 2</t>
  </si>
  <si>
    <t>Размещение и утилизация грунта на полигоне</t>
  </si>
  <si>
    <t>Обратная засыпка пазух котлована песком вручную с уплотнением, группа грунтов 1</t>
  </si>
  <si>
    <t>Песок природный I класс средний</t>
  </si>
  <si>
    <t>Извлечение существующих железобетонных свай 300х300 длиной 4 м с применением экскаватора с навесным оборудованием гидроножницы, гидромолот, 14 шт.</t>
  </si>
  <si>
    <t>Устройство лидерных скважин D150, глубиной 8 метров, роторным бурением с прямой промывкой при однокомпонентной технологии (jet1) в грунтах 1-2 группы</t>
  </si>
  <si>
    <t>м.п.</t>
  </si>
  <si>
    <t>Свая ж/б 300*300*12000 мм, серия 1.011-10 вып.1, С120.30-8.У, В30W6 F150, 137 шт.</t>
  </si>
  <si>
    <t>Вырубка бетона из оголовка существующих железобетонных свай, 300х300, L=0,55 м</t>
  </si>
  <si>
    <t>Наращивание армированием и бетонированием существующих железобетонных свай 300х300 на высоту L=2300 в деревянной опалубке, 162 шт.</t>
  </si>
  <si>
    <t>Бетон В30 F150 W8</t>
  </si>
  <si>
    <t>Арматура 6 А240</t>
  </si>
  <si>
    <t>Арматура Д12 А500С, L-2900 м, ГОСТ 34028-2016</t>
  </si>
  <si>
    <t>Щиты опалубки 40 мм, с оборачиваемостью</t>
  </si>
  <si>
    <t>Обмазочная гидроизоляция нарощенных свай на h=2,3м, в 2 слоя</t>
  </si>
  <si>
    <t>Мастика битумная для подземных конструкций холодная (расход 1 кг/м2)</t>
  </si>
  <si>
    <t>Демонтаж свай</t>
  </si>
  <si>
    <t>IV.</t>
  </si>
  <si>
    <t>Разработка грунта котлована механизированным и ручным способом</t>
  </si>
  <si>
    <t>Вывоз лишнего грунта на расстояние до 15 км</t>
  </si>
  <si>
    <t>Вывоз ж/б лома самосвалами грузоподъемностью до 15 т по автомобильным дорогам на расстояние 15 км</t>
  </si>
  <si>
    <t>Размещение и утилизация ж/б лома на полигоне</t>
  </si>
  <si>
    <t>Перемещение грунта на расстояние до 100м из отвала в место временного хранения на площадке строительства бульдозером, мощностью 59 кВт</t>
  </si>
  <si>
    <t>Вывоз грунта самосвалами грузоподъемностью до 15 т по автомобильным дорогам на расстояние 15 км, группа грунта 2</t>
  </si>
  <si>
    <t>Обратная засыпка котлована песком с перемещением до 5 м бульдозерами мощностью 59 кВт, группа грунтов 1</t>
  </si>
  <si>
    <t>Послойное уплотнение песка пневматическими трамбовками до коэф. 0,95, группа грунтов 1</t>
  </si>
  <si>
    <t>Погрузка в автосамосвал ж/б лома экскаваторами с емкостью ковша до 0,5 м3</t>
  </si>
  <si>
    <t>Устройство котлована и обратная засыпка песком</t>
  </si>
  <si>
    <t>Погрузка в автосамосвал грунта от бурения вручную, группа грунтов 1</t>
  </si>
  <si>
    <t>Вырубка бетона из оголовка железобетонных свай 300x300 при помощи отбойных молотков</t>
  </si>
  <si>
    <t>Обратная засыпка котлована песком с уплотнением до коэф. 0,95</t>
  </si>
  <si>
    <t>Демонтаж существующих свай и вывоз ж/б лома</t>
  </si>
  <si>
    <t>Наращивание существующих свай</t>
  </si>
  <si>
    <t>Свая ж/б 300*300*10000 мм, серия 1.011-10 вып.1, С100.30-8.У, В30W6 F150, 19 шт.</t>
  </si>
  <si>
    <t>Свая ж/б 300*300*8000 мм, серия 1.011-10 вып.1, С80.30-8.У, В30W6 F150, 22 шт.</t>
  </si>
  <si>
    <t>Устройство вдавливаемых железобетонных свай, 300x300 длиной 12 метров статической нагрузкой 120 т</t>
  </si>
  <si>
    <t>Устройство забивных железобетонных свай 300x300 длиной 8 м погружением дизель-молотом на гусеничном копре в грунты группы 1, 22 шт.</t>
  </si>
  <si>
    <t>Устройство забивных железобетонных свай 300x300 длиной 10 м погружением дизель-молотом на гусеничном копре в грунты группы 1, 19 шт.</t>
  </si>
  <si>
    <t>Устройство забивных железобетонных свай 300x300 длиной 12 м погружением дизель-молотом на гусеничном копре в грунты группы 1, 711 шт.</t>
  </si>
  <si>
    <t>Свая ж/б 300*300*12000 мм, серия 1.011-10 вып.1, С120.30-8.У, В30W6 F150, 711 шт.</t>
  </si>
  <si>
    <t>Наращивание существующих свай 300х300, L=2300, гидроизоляция, статические испытания свай</t>
  </si>
  <si>
    <t>Бурение лидерных скважин, устройство вдавливаемых и забивных свай, вывоз лишнего грунта на расстояние до 15 км, динамические и статические испытания свай</t>
  </si>
  <si>
    <t>Испытания забивных и вдавливаемых свай статической вдавливающей нагрузкой (№128 - 59тн, 291 - 59тн, 497 - 59тн, 730 вдавливаемая 59тн, 867 - 17тн)</t>
  </si>
  <si>
    <t>Испытания существующих свай статической вдавливающей нагрузкой (№1, 2, 3), 23 тн</t>
  </si>
  <si>
    <t>Наблюдения при динамических испытаниях свай (№39, 48, 321, 587) и составление отчета</t>
  </si>
  <si>
    <t>Ведомость объемов работ (ВОР)</t>
  </si>
  <si>
    <t>выполнение комплекса работ по разработки котлована, выполнение комплекса работ по устройству свайного поля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</si>
</sst>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₽_-;\-* #,##0.00\ _₽_-;_-* &quot;-&quot;??\ _₽_-;_-@_-"/>
    <numFmt numFmtId="165" formatCode="0.000"/>
  </numFmts>
  <fonts count="19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8"/>
      <name val="Calibri"/>
      <family val="2"/>
      <scheme val="minor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0"/>
      <color rgb="FF000000"/>
      <name val="Times New Roman"/>
      <family val="1"/>
      <charset val="204"/>
    </font>
    <font>
      <i/>
      <sz val="10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i/>
      <sz val="10"/>
      <color rgb="FFFF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indexed="64"/>
      </bottom>
      <diagonal/>
    </border>
  </borders>
  <cellStyleXfs count="5">
    <xf numFmtId="0" fontId="0" fillId="0" borderId="0"/>
    <xf numFmtId="0" fontId="12" fillId="0" borderId="0"/>
    <xf numFmtId="0" fontId="14" fillId="0" borderId="0"/>
    <xf numFmtId="0" fontId="17" fillId="5" borderId="2">
      <alignment horizontal="left" vertical="center" wrapText="1"/>
    </xf>
    <xf numFmtId="0" fontId="17" fillId="0" borderId="2">
      <alignment horizontal="center" vertical="center" wrapText="1"/>
    </xf>
  </cellStyleXfs>
  <cellXfs count="82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9" fillId="0" borderId="0" xfId="0" applyFont="1" applyAlignment="1">
      <alignment vertical="center"/>
    </xf>
    <xf numFmtId="49" fontId="9" fillId="0" borderId="0" xfId="0" applyNumberFormat="1" applyFont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165" fontId="9" fillId="0" borderId="0" xfId="0" applyNumberFormat="1" applyFont="1" applyAlignment="1">
      <alignment vertical="center"/>
    </xf>
    <xf numFmtId="165" fontId="1" fillId="0" borderId="0" xfId="0" applyNumberFormat="1" applyFont="1" applyAlignment="1">
      <alignment vertical="center"/>
    </xf>
    <xf numFmtId="165" fontId="9" fillId="0" borderId="0" xfId="0" applyNumberFormat="1" applyFont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49" fontId="10" fillId="2" borderId="1" xfId="1" applyNumberFormat="1" applyFont="1" applyFill="1" applyBorder="1" applyAlignment="1">
      <alignment vertical="center" wrapText="1"/>
    </xf>
    <xf numFmtId="0" fontId="11" fillId="2" borderId="1" xfId="0" applyFont="1" applyFill="1" applyBorder="1" applyAlignment="1">
      <alignment vertical="center"/>
    </xf>
    <xf numFmtId="0" fontId="11" fillId="0" borderId="0" xfId="0" applyFont="1" applyFill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8" fillId="3" borderId="1" xfId="0" applyFont="1" applyFill="1" applyBorder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8" fillId="3" borderId="1" xfId="0" applyFont="1" applyFill="1" applyBorder="1" applyAlignment="1">
      <alignment vertical="center" wrapText="1"/>
    </xf>
    <xf numFmtId="0" fontId="8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vertical="center" wrapText="1"/>
    </xf>
    <xf numFmtId="2" fontId="7" fillId="0" borderId="1" xfId="0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1" fillId="0" borderId="1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13" fillId="0" borderId="2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13" fillId="0" borderId="5" xfId="0" applyFont="1" applyBorder="1" applyAlignment="1">
      <alignment horizontal="left" vertical="center" wrapText="1"/>
    </xf>
    <xf numFmtId="16" fontId="6" fillId="4" borderId="1" xfId="0" applyNumberFormat="1" applyFont="1" applyFill="1" applyBorder="1" applyAlignment="1">
      <alignment horizontal="center" vertical="center"/>
    </xf>
    <xf numFmtId="165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15" fillId="0" borderId="2" xfId="0" applyFont="1" applyFill="1" applyBorder="1" applyAlignment="1">
      <alignment horizontal="left" vertical="center" wrapText="1"/>
    </xf>
    <xf numFmtId="164" fontId="8" fillId="4" borderId="1" xfId="0" applyNumberFormat="1" applyFont="1" applyFill="1" applyBorder="1" applyAlignment="1">
      <alignment vertical="center"/>
    </xf>
    <xf numFmtId="0" fontId="18" fillId="0" borderId="3" xfId="0" applyFont="1" applyBorder="1" applyAlignment="1">
      <alignment vertical="center"/>
    </xf>
    <xf numFmtId="0" fontId="13" fillId="0" borderId="2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49" fontId="6" fillId="0" borderId="3" xfId="0" applyNumberFormat="1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 wrapText="1"/>
    </xf>
    <xf numFmtId="0" fontId="6" fillId="0" borderId="2" xfId="3" applyFont="1" applyFill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/>
    </xf>
    <xf numFmtId="0" fontId="9" fillId="0" borderId="0" xfId="0" applyNumberFormat="1" applyFont="1" applyFill="1" applyAlignment="1">
      <alignment vertical="center"/>
    </xf>
    <xf numFmtId="0" fontId="10" fillId="0" borderId="1" xfId="0" applyNumberFormat="1" applyFont="1" applyFill="1" applyBorder="1" applyAlignment="1">
      <alignment horizontal="center" vertical="center" wrapText="1"/>
    </xf>
    <xf numFmtId="0" fontId="11" fillId="2" borderId="1" xfId="0" applyNumberFormat="1" applyFont="1" applyFill="1" applyBorder="1" applyAlignment="1">
      <alignment horizontal="center" vertical="center"/>
    </xf>
    <xf numFmtId="0" fontId="8" fillId="3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3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9" fillId="0" borderId="0" xfId="0" applyNumberFormat="1" applyFont="1" applyFill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left" wrapText="1"/>
    </xf>
    <xf numFmtId="16" fontId="7" fillId="4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 wrapText="1"/>
    </xf>
    <xf numFmtId="0" fontId="11" fillId="4" borderId="1" xfId="0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7" fillId="4" borderId="1" xfId="0" applyFont="1" applyFill="1" applyBorder="1" applyAlignment="1">
      <alignment horizontal="center" vertical="center"/>
    </xf>
    <xf numFmtId="0" fontId="16" fillId="0" borderId="5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1" fontId="6" fillId="0" borderId="1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</cellXfs>
  <cellStyles count="5">
    <cellStyle name="Normal" xfId="2" xr:uid="{00000000-0005-0000-0000-000000000000}"/>
    <cellStyle name="vor_itm_table_style" xfId="4" xr:uid="{00000000-0005-0000-0000-000001000000}"/>
    <cellStyle name="vor_itm_table_style_left" xfId="3" xr:uid="{00000000-0005-0000-0000-000002000000}"/>
    <cellStyle name="Обычный" xfId="0" builtinId="0"/>
    <cellStyle name="Обычный 2 6" xfId="1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F58"/>
  <sheetViews>
    <sheetView tabSelected="1" view="pageBreakPreview" zoomScale="115" zoomScaleNormal="115" zoomScaleSheetLayoutView="115" workbookViewId="0">
      <selection activeCell="B15" sqref="B15"/>
    </sheetView>
  </sheetViews>
  <sheetFormatPr defaultRowHeight="12.75" outlineLevelRow="1" x14ac:dyDescent="0.25"/>
  <cols>
    <col min="1" max="1" width="6.5703125" style="4" bestFit="1" customWidth="1"/>
    <col min="2" max="2" width="80.5703125" style="20" customWidth="1"/>
    <col min="3" max="3" width="8.5703125" style="8" bestFit="1" customWidth="1"/>
    <col min="4" max="4" width="9.42578125" style="66" customWidth="1"/>
    <col min="5" max="5" width="34.140625" style="3" bestFit="1" customWidth="1"/>
    <col min="6" max="6" width="14.7109375" style="9" bestFit="1" customWidth="1"/>
    <col min="7" max="16384" width="9.140625" style="3"/>
  </cols>
  <sheetData>
    <row r="1" spans="1:6" ht="15.75" customHeight="1" x14ac:dyDescent="0.25">
      <c r="A1" s="79" t="s">
        <v>69</v>
      </c>
      <c r="B1" s="79"/>
      <c r="C1" s="79"/>
      <c r="D1" s="79"/>
      <c r="E1" s="18"/>
    </row>
    <row r="2" spans="1:6" ht="30.75" customHeight="1" x14ac:dyDescent="0.25">
      <c r="A2" s="79" t="s">
        <v>70</v>
      </c>
      <c r="B2" s="79"/>
      <c r="C2" s="79"/>
      <c r="D2" s="79"/>
      <c r="E2" s="18"/>
    </row>
    <row r="3" spans="1:6" s="1" customFormat="1" ht="14.25" x14ac:dyDescent="0.25">
      <c r="A3" s="80"/>
      <c r="B3" s="80"/>
      <c r="C3" s="80"/>
      <c r="D3" s="80"/>
      <c r="E3" s="80"/>
      <c r="F3" s="10"/>
    </row>
    <row r="4" spans="1:6" s="16" customFormat="1" ht="26.25" customHeight="1" x14ac:dyDescent="0.25">
      <c r="A4" s="81" t="s">
        <v>17</v>
      </c>
      <c r="B4" s="81"/>
      <c r="C4" s="81"/>
      <c r="D4" s="81"/>
      <c r="E4" s="2"/>
      <c r="F4" s="10"/>
    </row>
    <row r="5" spans="1:6" s="17" customFormat="1" x14ac:dyDescent="0.25">
      <c r="A5" s="81"/>
      <c r="B5" s="81"/>
      <c r="C5" s="81"/>
      <c r="D5" s="81"/>
      <c r="E5" s="2"/>
      <c r="F5" s="10"/>
    </row>
    <row r="6" spans="1:6" x14ac:dyDescent="0.25">
      <c r="B6" s="20" t="s">
        <v>6</v>
      </c>
      <c r="D6" s="58"/>
    </row>
    <row r="8" spans="1:6" s="7" customFormat="1" ht="13.5" x14ac:dyDescent="0.25">
      <c r="A8" s="5" t="s">
        <v>1</v>
      </c>
      <c r="B8" s="6" t="s">
        <v>2</v>
      </c>
      <c r="C8" s="6" t="s">
        <v>3</v>
      </c>
      <c r="D8" s="59" t="s">
        <v>4</v>
      </c>
      <c r="E8" s="6" t="s">
        <v>5</v>
      </c>
      <c r="F8" s="11"/>
    </row>
    <row r="9" spans="1:6" s="15" customFormat="1" ht="13.5" x14ac:dyDescent="0.25">
      <c r="A9" s="12"/>
      <c r="B9" s="13" t="s">
        <v>18</v>
      </c>
      <c r="C9" s="12"/>
      <c r="D9" s="60"/>
      <c r="E9" s="14"/>
    </row>
    <row r="10" spans="1:6" s="26" customFormat="1" x14ac:dyDescent="0.25">
      <c r="A10" s="19" t="s">
        <v>12</v>
      </c>
      <c r="B10" s="21" t="s">
        <v>51</v>
      </c>
      <c r="C10" s="19"/>
      <c r="D10" s="61"/>
      <c r="E10" s="19"/>
    </row>
    <row r="11" spans="1:6" s="40" customFormat="1" x14ac:dyDescent="0.25">
      <c r="A11" s="46" t="s">
        <v>8</v>
      </c>
      <c r="B11" s="47" t="s">
        <v>42</v>
      </c>
      <c r="C11" s="46" t="s">
        <v>0</v>
      </c>
      <c r="D11" s="62">
        <f>D12+D13+D14</f>
        <v>11843</v>
      </c>
      <c r="E11" s="42"/>
      <c r="F11" s="39"/>
    </row>
    <row r="12" spans="1:6" ht="25.5" outlineLevel="1" x14ac:dyDescent="0.25">
      <c r="A12" s="48"/>
      <c r="B12" s="49" t="s">
        <v>20</v>
      </c>
      <c r="C12" s="45" t="s">
        <v>0</v>
      </c>
      <c r="D12" s="63">
        <v>8545.5</v>
      </c>
      <c r="E12" s="27"/>
    </row>
    <row r="13" spans="1:6" ht="13.5" outlineLevel="1" x14ac:dyDescent="0.25">
      <c r="A13" s="48"/>
      <c r="B13" s="50" t="s">
        <v>21</v>
      </c>
      <c r="C13" s="45" t="s">
        <v>0</v>
      </c>
      <c r="D13" s="63">
        <v>463</v>
      </c>
      <c r="E13" s="27"/>
    </row>
    <row r="14" spans="1:6" ht="27.75" customHeight="1" outlineLevel="1" x14ac:dyDescent="0.25">
      <c r="A14" s="51"/>
      <c r="B14" s="52" t="s">
        <v>22</v>
      </c>
      <c r="C14" s="53" t="s">
        <v>0</v>
      </c>
      <c r="D14" s="64">
        <v>2834.5</v>
      </c>
      <c r="E14" s="28"/>
    </row>
    <row r="15" spans="1:6" ht="27.75" customHeight="1" outlineLevel="1" x14ac:dyDescent="0.25">
      <c r="A15" s="51"/>
      <c r="B15" s="54" t="s">
        <v>46</v>
      </c>
      <c r="C15" s="53" t="s">
        <v>0</v>
      </c>
      <c r="D15" s="64">
        <v>2834.5</v>
      </c>
      <c r="E15" s="28"/>
    </row>
    <row r="16" spans="1:6" ht="13.5" outlineLevel="1" x14ac:dyDescent="0.25">
      <c r="A16" s="51"/>
      <c r="B16" s="55" t="s">
        <v>23</v>
      </c>
      <c r="C16" s="45" t="s">
        <v>0</v>
      </c>
      <c r="D16" s="64">
        <v>2834.5</v>
      </c>
      <c r="E16" s="28"/>
    </row>
    <row r="17" spans="1:6" s="40" customFormat="1" x14ac:dyDescent="0.25">
      <c r="A17" s="46" t="s">
        <v>9</v>
      </c>
      <c r="B17" s="47" t="s">
        <v>43</v>
      </c>
      <c r="C17" s="46" t="s">
        <v>0</v>
      </c>
      <c r="D17" s="62">
        <f>D11-D14</f>
        <v>9008.5</v>
      </c>
      <c r="E17" s="42"/>
      <c r="F17" s="39"/>
    </row>
    <row r="18" spans="1:6" ht="25.5" outlineLevel="1" x14ac:dyDescent="0.25">
      <c r="A18" s="51"/>
      <c r="B18" s="55" t="s">
        <v>24</v>
      </c>
      <c r="C18" s="53" t="s">
        <v>11</v>
      </c>
      <c r="D18" s="64">
        <f>D13*1.7</f>
        <v>787.1</v>
      </c>
      <c r="E18" s="28"/>
    </row>
    <row r="19" spans="1:6" ht="25.5" outlineLevel="1" x14ac:dyDescent="0.25">
      <c r="A19" s="51"/>
      <c r="B19" s="55" t="s">
        <v>47</v>
      </c>
      <c r="C19" s="53" t="s">
        <v>11</v>
      </c>
      <c r="D19" s="64">
        <f>D17*1.7</f>
        <v>15314.449999999999</v>
      </c>
      <c r="E19" s="28"/>
    </row>
    <row r="20" spans="1:6" ht="13.5" outlineLevel="1" x14ac:dyDescent="0.25">
      <c r="A20" s="51"/>
      <c r="B20" s="55" t="s">
        <v>25</v>
      </c>
      <c r="C20" s="53" t="s">
        <v>0</v>
      </c>
      <c r="D20" s="64">
        <f>D17</f>
        <v>9008.5</v>
      </c>
      <c r="E20" s="28"/>
    </row>
    <row r="21" spans="1:6" s="40" customFormat="1" x14ac:dyDescent="0.25">
      <c r="A21" s="46" t="s">
        <v>10</v>
      </c>
      <c r="B21" s="47" t="s">
        <v>54</v>
      </c>
      <c r="C21" s="46" t="s">
        <v>0</v>
      </c>
      <c r="D21" s="62">
        <f>D22+D23</f>
        <v>810</v>
      </c>
      <c r="E21" s="42"/>
      <c r="F21" s="39"/>
    </row>
    <row r="22" spans="1:6" ht="25.5" outlineLevel="1" x14ac:dyDescent="0.25">
      <c r="A22" s="51"/>
      <c r="B22" s="55" t="s">
        <v>48</v>
      </c>
      <c r="C22" s="53" t="s">
        <v>0</v>
      </c>
      <c r="D22" s="64">
        <v>729</v>
      </c>
      <c r="E22" s="43"/>
    </row>
    <row r="23" spans="1:6" ht="13.5" outlineLevel="1" x14ac:dyDescent="0.25">
      <c r="A23" s="48"/>
      <c r="B23" s="50" t="s">
        <v>26</v>
      </c>
      <c r="C23" s="45" t="s">
        <v>0</v>
      </c>
      <c r="D23" s="63">
        <v>81</v>
      </c>
      <c r="E23" s="27"/>
    </row>
    <row r="24" spans="1:6" ht="13.5" outlineLevel="1" x14ac:dyDescent="0.2">
      <c r="A24" s="67"/>
      <c r="B24" s="68" t="s">
        <v>27</v>
      </c>
      <c r="C24" s="57" t="s">
        <v>0</v>
      </c>
      <c r="D24" s="65">
        <v>891.00000000000011</v>
      </c>
      <c r="E24" s="27"/>
    </row>
    <row r="25" spans="1:6" ht="15" customHeight="1" outlineLevel="1" x14ac:dyDescent="0.25">
      <c r="A25" s="51"/>
      <c r="B25" s="52" t="s">
        <v>49</v>
      </c>
      <c r="C25" s="53" t="s">
        <v>0</v>
      </c>
      <c r="D25" s="64">
        <f>D22</f>
        <v>729</v>
      </c>
      <c r="E25" s="28"/>
    </row>
    <row r="26" spans="1:6" s="26" customFormat="1" x14ac:dyDescent="0.25">
      <c r="A26" s="19" t="s">
        <v>15</v>
      </c>
      <c r="B26" s="21" t="s">
        <v>40</v>
      </c>
      <c r="C26" s="19"/>
      <c r="D26" s="61"/>
      <c r="E26" s="19"/>
    </row>
    <row r="27" spans="1:6" s="40" customFormat="1" x14ac:dyDescent="0.25">
      <c r="A27" s="46" t="s">
        <v>8</v>
      </c>
      <c r="B27" s="47" t="s">
        <v>55</v>
      </c>
      <c r="C27" s="46" t="s">
        <v>16</v>
      </c>
      <c r="D27" s="62">
        <v>14</v>
      </c>
      <c r="E27" s="42"/>
      <c r="F27" s="39"/>
    </row>
    <row r="28" spans="1:6" ht="25.5" outlineLevel="1" x14ac:dyDescent="0.25">
      <c r="A28" s="51"/>
      <c r="B28" s="54" t="s">
        <v>28</v>
      </c>
      <c r="C28" s="53" t="s">
        <v>0</v>
      </c>
      <c r="D28" s="64">
        <v>5.04</v>
      </c>
      <c r="E28" s="28"/>
    </row>
    <row r="29" spans="1:6" ht="13.5" outlineLevel="1" x14ac:dyDescent="0.25">
      <c r="A29" s="51"/>
      <c r="B29" s="55" t="s">
        <v>50</v>
      </c>
      <c r="C29" s="45" t="s">
        <v>11</v>
      </c>
      <c r="D29" s="64">
        <v>12.096</v>
      </c>
      <c r="E29" s="28"/>
    </row>
    <row r="30" spans="1:6" ht="25.5" outlineLevel="1" x14ac:dyDescent="0.25">
      <c r="A30" s="51"/>
      <c r="B30" s="55" t="s">
        <v>44</v>
      </c>
      <c r="C30" s="53" t="s">
        <v>11</v>
      </c>
      <c r="D30" s="64">
        <f>D29</f>
        <v>12.096</v>
      </c>
      <c r="E30" s="28"/>
    </row>
    <row r="31" spans="1:6" ht="13.5" outlineLevel="1" x14ac:dyDescent="0.25">
      <c r="A31" s="51"/>
      <c r="B31" s="55" t="s">
        <v>45</v>
      </c>
      <c r="C31" s="53" t="s">
        <v>0</v>
      </c>
      <c r="D31" s="64">
        <f>D28</f>
        <v>5.04</v>
      </c>
      <c r="E31" s="28"/>
    </row>
    <row r="32" spans="1:6" s="26" customFormat="1" x14ac:dyDescent="0.25">
      <c r="A32" s="19" t="s">
        <v>14</v>
      </c>
      <c r="B32" s="21" t="s">
        <v>19</v>
      </c>
      <c r="C32" s="19"/>
      <c r="D32" s="61"/>
      <c r="E32" s="19"/>
    </row>
    <row r="33" spans="1:5" s="26" customFormat="1" ht="25.5" x14ac:dyDescent="0.25">
      <c r="A33" s="22" t="s">
        <v>8</v>
      </c>
      <c r="B33" s="23" t="s">
        <v>65</v>
      </c>
      <c r="C33" s="46" t="s">
        <v>16</v>
      </c>
      <c r="D33" s="62">
        <v>963</v>
      </c>
      <c r="E33" s="22"/>
    </row>
    <row r="34" spans="1:5" ht="25.5" outlineLevel="1" x14ac:dyDescent="0.25">
      <c r="A34" s="51"/>
      <c r="B34" s="55" t="s">
        <v>29</v>
      </c>
      <c r="C34" s="53" t="s">
        <v>30</v>
      </c>
      <c r="D34" s="64">
        <v>7704</v>
      </c>
      <c r="E34" s="28"/>
    </row>
    <row r="35" spans="1:5" ht="13.5" outlineLevel="1" x14ac:dyDescent="0.25">
      <c r="A35" s="51"/>
      <c r="B35" s="56" t="s">
        <v>52</v>
      </c>
      <c r="C35" s="53" t="s">
        <v>0</v>
      </c>
      <c r="D35" s="64">
        <v>176.8</v>
      </c>
      <c r="E35" s="28"/>
    </row>
    <row r="36" spans="1:5" ht="27.75" customHeight="1" outlineLevel="1" x14ac:dyDescent="0.25">
      <c r="A36" s="51"/>
      <c r="B36" s="55" t="s">
        <v>47</v>
      </c>
      <c r="C36" s="53" t="s">
        <v>11</v>
      </c>
      <c r="D36" s="64">
        <f>D35*1.7</f>
        <v>300.56</v>
      </c>
      <c r="E36" s="28"/>
    </row>
    <row r="37" spans="1:5" s="26" customFormat="1" ht="25.5" outlineLevel="1" x14ac:dyDescent="0.25">
      <c r="A37" s="38"/>
      <c r="B37" s="49" t="s">
        <v>62</v>
      </c>
      <c r="C37" s="45" t="s">
        <v>0</v>
      </c>
      <c r="D37" s="63">
        <v>767.88</v>
      </c>
      <c r="E37" s="22"/>
    </row>
    <row r="38" spans="1:5" s="72" customFormat="1" ht="13.5" outlineLevel="1" x14ac:dyDescent="0.25">
      <c r="A38" s="69"/>
      <c r="B38" s="70" t="s">
        <v>63</v>
      </c>
      <c r="C38" s="57" t="s">
        <v>0</v>
      </c>
      <c r="D38" s="24">
        <v>775.55880000000002</v>
      </c>
      <c r="E38" s="71"/>
    </row>
    <row r="39" spans="1:5" s="26" customFormat="1" ht="25.5" outlineLevel="1" x14ac:dyDescent="0.25">
      <c r="A39" s="38"/>
      <c r="B39" s="49" t="s">
        <v>60</v>
      </c>
      <c r="C39" s="45" t="s">
        <v>0</v>
      </c>
      <c r="D39" s="63">
        <v>15.84</v>
      </c>
      <c r="E39" s="22"/>
    </row>
    <row r="40" spans="1:5" s="72" customFormat="1" ht="13.5" outlineLevel="1" x14ac:dyDescent="0.25">
      <c r="A40" s="69"/>
      <c r="B40" s="70" t="s">
        <v>58</v>
      </c>
      <c r="C40" s="57" t="s">
        <v>0</v>
      </c>
      <c r="D40" s="24">
        <v>15.9984</v>
      </c>
      <c r="E40" s="71"/>
    </row>
    <row r="41" spans="1:5" s="26" customFormat="1" ht="25.5" outlineLevel="1" x14ac:dyDescent="0.25">
      <c r="A41" s="38"/>
      <c r="B41" s="49" t="s">
        <v>61</v>
      </c>
      <c r="C41" s="45" t="s">
        <v>0</v>
      </c>
      <c r="D41" s="63">
        <v>17.099999999999998</v>
      </c>
      <c r="E41" s="22"/>
    </row>
    <row r="42" spans="1:5" s="72" customFormat="1" ht="13.5" outlineLevel="1" x14ac:dyDescent="0.25">
      <c r="A42" s="69"/>
      <c r="B42" s="70" t="s">
        <v>57</v>
      </c>
      <c r="C42" s="57" t="s">
        <v>0</v>
      </c>
      <c r="D42" s="24">
        <v>17.270999999999997</v>
      </c>
      <c r="E42" s="71"/>
    </row>
    <row r="43" spans="1:5" s="31" customFormat="1" ht="25.5" outlineLevel="1" x14ac:dyDescent="0.25">
      <c r="A43" s="29"/>
      <c r="B43" s="49" t="s">
        <v>59</v>
      </c>
      <c r="C43" s="45" t="s">
        <v>0</v>
      </c>
      <c r="D43" s="63">
        <v>147.96</v>
      </c>
      <c r="E43" s="30"/>
    </row>
    <row r="44" spans="1:5" s="36" customFormat="1" outlineLevel="1" x14ac:dyDescent="0.25">
      <c r="A44" s="33"/>
      <c r="B44" s="70" t="s">
        <v>31</v>
      </c>
      <c r="C44" s="57" t="s">
        <v>0</v>
      </c>
      <c r="D44" s="65">
        <v>147.96</v>
      </c>
      <c r="E44" s="35"/>
    </row>
    <row r="45" spans="1:5" s="31" customFormat="1" outlineLevel="1" x14ac:dyDescent="0.25">
      <c r="A45" s="29"/>
      <c r="B45" s="44" t="s">
        <v>53</v>
      </c>
      <c r="C45" s="45" t="s">
        <v>16</v>
      </c>
      <c r="D45" s="63">
        <v>963</v>
      </c>
      <c r="E45" s="30"/>
    </row>
    <row r="46" spans="1:5" s="72" customFormat="1" ht="13.5" outlineLevel="1" x14ac:dyDescent="0.25">
      <c r="A46" s="69"/>
      <c r="B46" s="49" t="s">
        <v>68</v>
      </c>
      <c r="C46" s="45" t="s">
        <v>16</v>
      </c>
      <c r="D46" s="77">
        <v>4</v>
      </c>
      <c r="E46" s="71"/>
    </row>
    <row r="47" spans="1:5" s="31" customFormat="1" ht="25.5" outlineLevel="1" x14ac:dyDescent="0.25">
      <c r="A47" s="29"/>
      <c r="B47" s="78" t="s">
        <v>66</v>
      </c>
      <c r="C47" s="45" t="s">
        <v>16</v>
      </c>
      <c r="D47" s="63">
        <v>5</v>
      </c>
      <c r="E47" s="30"/>
    </row>
    <row r="48" spans="1:5" s="26" customFormat="1" x14ac:dyDescent="0.25">
      <c r="A48" s="19" t="s">
        <v>41</v>
      </c>
      <c r="B48" s="21" t="s">
        <v>56</v>
      </c>
      <c r="C48" s="19"/>
      <c r="D48" s="61"/>
      <c r="E48" s="19"/>
    </row>
    <row r="49" spans="1:5" s="31" customFormat="1" ht="25.5" x14ac:dyDescent="0.25">
      <c r="A49" s="34" t="s">
        <v>8</v>
      </c>
      <c r="B49" s="41" t="s">
        <v>64</v>
      </c>
      <c r="C49" s="46" t="s">
        <v>16</v>
      </c>
      <c r="D49" s="62">
        <v>162</v>
      </c>
      <c r="E49" s="30"/>
    </row>
    <row r="50" spans="1:5" s="31" customFormat="1" outlineLevel="1" x14ac:dyDescent="0.25">
      <c r="A50" s="29"/>
      <c r="B50" s="44" t="s">
        <v>32</v>
      </c>
      <c r="C50" s="45" t="s">
        <v>16</v>
      </c>
      <c r="D50" s="63">
        <v>162</v>
      </c>
      <c r="E50" s="30"/>
    </row>
    <row r="51" spans="1:5" s="31" customFormat="1" ht="25.5" outlineLevel="1" x14ac:dyDescent="0.25">
      <c r="A51" s="25"/>
      <c r="B51" s="37" t="s">
        <v>33</v>
      </c>
      <c r="C51" s="45" t="s">
        <v>0</v>
      </c>
      <c r="D51" s="63">
        <v>33.5</v>
      </c>
      <c r="E51" s="30"/>
    </row>
    <row r="52" spans="1:5" s="36" customFormat="1" outlineLevel="1" x14ac:dyDescent="0.25">
      <c r="A52" s="73"/>
      <c r="B52" s="74" t="s">
        <v>34</v>
      </c>
      <c r="C52" s="57" t="s">
        <v>0</v>
      </c>
      <c r="D52" s="65">
        <v>34.002499999999998</v>
      </c>
      <c r="E52" s="35"/>
    </row>
    <row r="53" spans="1:5" s="36" customFormat="1" outlineLevel="1" x14ac:dyDescent="0.25">
      <c r="A53" s="73"/>
      <c r="B53" s="74" t="s">
        <v>35</v>
      </c>
      <c r="C53" s="57" t="s">
        <v>11</v>
      </c>
      <c r="D53" s="65">
        <v>0.91815999999999998</v>
      </c>
      <c r="E53" s="35"/>
    </row>
    <row r="54" spans="1:5" s="36" customFormat="1" outlineLevel="1" x14ac:dyDescent="0.25">
      <c r="A54" s="73"/>
      <c r="B54" s="75" t="s">
        <v>36</v>
      </c>
      <c r="C54" s="57" t="s">
        <v>11</v>
      </c>
      <c r="D54" s="65">
        <v>1.8359000000000001</v>
      </c>
      <c r="E54" s="35"/>
    </row>
    <row r="55" spans="1:5" s="36" customFormat="1" ht="13.5" customHeight="1" outlineLevel="1" x14ac:dyDescent="0.25">
      <c r="A55" s="73"/>
      <c r="B55" s="75" t="s">
        <v>37</v>
      </c>
      <c r="C55" s="57" t="s">
        <v>7</v>
      </c>
      <c r="D55" s="65">
        <v>45.225000000000001</v>
      </c>
      <c r="E55" s="35"/>
    </row>
    <row r="56" spans="1:5" s="36" customFormat="1" outlineLevel="1" x14ac:dyDescent="0.25">
      <c r="A56" s="25"/>
      <c r="B56" s="32" t="s">
        <v>38</v>
      </c>
      <c r="C56" s="57" t="s">
        <v>7</v>
      </c>
      <c r="D56" s="65">
        <v>447.12</v>
      </c>
      <c r="E56" s="35"/>
    </row>
    <row r="57" spans="1:5" s="36" customFormat="1" outlineLevel="1" x14ac:dyDescent="0.25">
      <c r="A57" s="69"/>
      <c r="B57" s="76" t="s">
        <v>39</v>
      </c>
      <c r="C57" s="57" t="s">
        <v>13</v>
      </c>
      <c r="D57" s="65">
        <v>1073.088</v>
      </c>
      <c r="E57" s="35"/>
    </row>
    <row r="58" spans="1:5" s="31" customFormat="1" outlineLevel="1" x14ac:dyDescent="0.25">
      <c r="A58" s="29"/>
      <c r="B58" s="78" t="s">
        <v>67</v>
      </c>
      <c r="C58" s="45" t="s">
        <v>16</v>
      </c>
      <c r="D58" s="63">
        <v>3</v>
      </c>
      <c r="E58" s="30"/>
    </row>
  </sheetData>
  <autoFilter ref="A8:F57" xr:uid="{00000000-0009-0000-0000-000000000000}"/>
  <mergeCells count="5">
    <mergeCell ref="A2:D2"/>
    <mergeCell ref="A1:D1"/>
    <mergeCell ref="A3:E3"/>
    <mergeCell ref="A4:D4"/>
    <mergeCell ref="A5:D5"/>
  </mergeCells>
  <phoneticPr fontId="2" type="noConversion"/>
  <pageMargins left="0.39370078740157483" right="0.19685039370078741" top="0.39370078740157483" bottom="0.19685039370078741" header="0.51181102362204722" footer="0.15748031496062992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ВОР 07.07.25</vt:lpstr>
      <vt:lpstr>'ВОР 07.07.25'!Область_печати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Розанов Дмитрий Юрьевич</dc:creator>
  <cp:lastModifiedBy>Сергиенко Татьяна Сергеевна</cp:lastModifiedBy>
  <cp:lastPrinted>2025-08-07T08:13:17Z</cp:lastPrinted>
  <dcterms:created xsi:type="dcterms:W3CDTF">2015-06-05T18:19:34Z</dcterms:created>
  <dcterms:modified xsi:type="dcterms:W3CDTF">2025-08-08T10:17:24Z</dcterms:modified>
</cp:coreProperties>
</file>